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 tabRatio="836" firstSheet="1" activeTab="1"/>
  </bookViews>
  <sheets>
    <sheet name="Лист4" sheetId="29" state="hidden" r:id="rId1"/>
    <sheet name="Березовская" sheetId="43" r:id="rId2"/>
  </sheets>
  <definedNames>
    <definedName name="_xlnm._FilterDatabase" localSheetId="1" hidden="1">Березовская!$A$12:$N$64</definedName>
  </definedNames>
  <calcPr calcId="144525"/>
</workbook>
</file>

<file path=xl/calcChain.xml><?xml version="1.0" encoding="utf-8"?>
<calcChain xmlns="http://schemas.openxmlformats.org/spreadsheetml/2006/main">
  <c r="I63" i="43" l="1"/>
  <c r="J63" i="43" s="1"/>
  <c r="I66" i="43"/>
  <c r="I65" i="43"/>
  <c r="J65" i="43" l="1"/>
  <c r="M63" i="43"/>
  <c r="I37" i="43" l="1"/>
  <c r="J37" i="43" s="1"/>
  <c r="I36" i="43"/>
  <c r="I35" i="43"/>
  <c r="I34" i="43"/>
  <c r="J34" i="43" s="1"/>
  <c r="M34" i="43" s="1"/>
  <c r="I56" i="43"/>
  <c r="J56" i="43" s="1"/>
  <c r="I40" i="43"/>
  <c r="I23" i="43"/>
  <c r="I25" i="43" l="1"/>
  <c r="I20" i="43"/>
  <c r="I17" i="43"/>
  <c r="I52" i="43" l="1"/>
  <c r="I47" i="43"/>
  <c r="I42" i="43"/>
  <c r="J25" i="43"/>
  <c r="J24" i="43"/>
  <c r="J23" i="43"/>
  <c r="I19" i="43"/>
  <c r="J18" i="43" s="1"/>
  <c r="J17" i="43"/>
  <c r="I14" i="43"/>
  <c r="J13" i="43" s="1"/>
  <c r="M24" i="43" l="1"/>
  <c r="M18" i="43"/>
  <c r="M13" i="43"/>
  <c r="I62" i="43" l="1"/>
  <c r="I61" i="43"/>
  <c r="I60" i="43"/>
  <c r="I59" i="43"/>
  <c r="I58" i="43"/>
  <c r="J58" i="43" s="1"/>
  <c r="I57" i="43"/>
  <c r="J57" i="43" s="1"/>
  <c r="I55" i="43"/>
  <c r="J55" i="43" s="1"/>
  <c r="M55" i="43" s="1"/>
  <c r="I54" i="43"/>
  <c r="J54" i="43" s="1"/>
  <c r="M53" i="43" s="1"/>
  <c r="J52" i="43"/>
  <c r="I51" i="43"/>
  <c r="I50" i="43"/>
  <c r="I49" i="43"/>
  <c r="I48" i="43"/>
  <c r="J47" i="43"/>
  <c r="I46" i="43"/>
  <c r="I45" i="43"/>
  <c r="I44" i="43"/>
  <c r="I43" i="43"/>
  <c r="J42" i="43"/>
  <c r="I41" i="43"/>
  <c r="I39" i="43"/>
  <c r="I38" i="43"/>
  <c r="I33" i="43"/>
  <c r="J33" i="43" s="1"/>
  <c r="I32" i="43"/>
  <c r="I31" i="43"/>
  <c r="I30" i="43"/>
  <c r="I29" i="43"/>
  <c r="J29" i="43" s="1"/>
  <c r="I28" i="43"/>
  <c r="I27" i="43"/>
  <c r="I26" i="43"/>
  <c r="J30" i="43" l="1"/>
  <c r="M30" i="43" s="1"/>
  <c r="M57" i="43"/>
  <c r="J26" i="43"/>
  <c r="J48" i="43"/>
  <c r="M48" i="43" s="1"/>
  <c r="J61" i="43"/>
  <c r="J43" i="43"/>
  <c r="M43" i="43" s="1"/>
  <c r="J38" i="43"/>
  <c r="M38" i="43" s="1"/>
  <c r="M26" i="43"/>
  <c r="J59" i="43"/>
  <c r="M59" i="43" l="1"/>
  <c r="N13" i="43" s="1"/>
</calcChain>
</file>

<file path=xl/sharedStrings.xml><?xml version="1.0" encoding="utf-8"?>
<sst xmlns="http://schemas.openxmlformats.org/spreadsheetml/2006/main" count="318" uniqueCount="99">
  <si>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</si>
  <si>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</si>
  <si>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%</t>
  </si>
  <si>
    <t>Единица измерения</t>
  </si>
  <si>
    <t>Услуга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</si>
  <si>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</si>
  <si>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</si>
  <si>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</si>
  <si>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</si>
  <si>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</si>
  <si>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</si>
  <si>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</si>
  <si>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</si>
  <si>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</si>
  <si>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</si>
  <si>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</si>
  <si>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Доля детей и подростков, охваченной услугой</t>
  </si>
  <si>
    <t>нет</t>
  </si>
  <si>
    <t>движение обучающихся</t>
  </si>
  <si>
    <t>отчет учреждения</t>
  </si>
  <si>
    <t>Доля потребителей муниципальной услуги, удовлетворенных качеством предоставления услуги.</t>
  </si>
  <si>
    <t>Оценка итоговая (Услуги, работы)</t>
  </si>
  <si>
    <t>Определяется по
результатам опросов потребителей услуги</t>
  </si>
  <si>
    <t xml:space="preserve">Реализация основных общеобразовательных программ начального общего образования        </t>
  </si>
  <si>
    <t xml:space="preserve"> Уровень освоения обучающимися основной общеобразовательной программы начального общего образования по завершении начального общего образования</t>
  </si>
  <si>
    <t xml:space="preserve"> Полнота реализации основной общеобразовательной программы начального общего образования</t>
  </si>
  <si>
    <t xml:space="preserve"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</t>
  </si>
  <si>
    <t xml:space="preserve"> Полнота реализации основной общеобразовательной программы основного общего образования</t>
  </si>
  <si>
    <t xml:space="preserve"> Уровень соответствия учебного плана общеобразовательного учреждения требованиям федерального базисного учебного плана </t>
  </si>
  <si>
    <t xml:space="preserve"> Полнота реализации основной общеобразовательной программы среднего общего образования</t>
  </si>
  <si>
    <t>План по  внеурочной деятельности</t>
  </si>
  <si>
    <t>доля потребителей, удовлетворённых условиями и качеством предоставляемой услуги</t>
  </si>
  <si>
    <t>Количество учащихся</t>
  </si>
  <si>
    <t>Предоставление питания</t>
  </si>
  <si>
    <t>Уровень охвата детей горячим питанием</t>
  </si>
  <si>
    <t xml:space="preserve"> Число
обучающихся </t>
  </si>
  <si>
    <t>МБОУ "Берёзовская СОШ"</t>
  </si>
  <si>
    <t>услуга</t>
  </si>
  <si>
    <t>отчёт учреждения</t>
  </si>
  <si>
    <t>Классные журналы 
и учебный план</t>
  </si>
  <si>
    <t>Отчёт учреждения</t>
  </si>
  <si>
    <t>Отчет
учреждения.</t>
  </si>
  <si>
    <t xml:space="preserve">Образовательная программа 
начального общего образования
</t>
  </si>
  <si>
    <t>количество обучающихся</t>
  </si>
  <si>
    <t xml:space="preserve">Реализация образовательной  программы основного общего образования         </t>
  </si>
  <si>
    <t xml:space="preserve"> Уровень освоения обучающимися основной общеобразовательной программы основного общего образования по завершении основного общего образования</t>
  </si>
  <si>
    <t xml:space="preserve">Образовательная программа основного общего образования  </t>
  </si>
  <si>
    <t xml:space="preserve">                                                                                                                                                                Реализация основных общеобразовательных программ среднего общего образования</t>
  </si>
  <si>
    <t xml:space="preserve"> Уровень освоения обучающимися основной общеобразовательной программы среднего  общего образования по завершении среднего общего образования</t>
  </si>
  <si>
    <t>Классные журналы и учебный план</t>
  </si>
  <si>
    <t xml:space="preserve">Отчет
учреждения.
</t>
  </si>
  <si>
    <t xml:space="preserve">Образовательная программа среднего  общего образования  </t>
  </si>
  <si>
    <t>образовательная программа дополнительного образования</t>
  </si>
  <si>
    <t>Доля детей, 
осваивающих 
Дополнительные 
образовательные 
программы 
в образовательном 
Учреждении</t>
  </si>
  <si>
    <t>Человек</t>
  </si>
  <si>
    <t>показатель объёма</t>
  </si>
  <si>
    <t>культурно-досуговые, спортивно-массовые мероприятия</t>
  </si>
  <si>
    <t>показатель качества</t>
  </si>
  <si>
    <t>рейтинг участия школьников в школьных мероприятиях</t>
  </si>
  <si>
    <t>МБОУ 
"Берёзовская СОШ"</t>
  </si>
  <si>
    <t>организация и проведение культурно-массовых мероприятий</t>
  </si>
  <si>
    <t>Ед</t>
  </si>
  <si>
    <t>кол-во мероприятий</t>
  </si>
  <si>
    <t>Оценка итоговая МЗ</t>
  </si>
  <si>
    <t xml:space="preserve">Реализация основных общеобразовательных программ дошкольного образования            (3-8 лет)       </t>
  </si>
  <si>
    <t>доля детей в возрасте от 3 лет  
 до 8 лет, охваченных 
дошкольным образованием</t>
  </si>
  <si>
    <t>сводный отчет об охвате детей дошкольным образованием</t>
  </si>
  <si>
    <t>доля детей, посещающих  дошкольное образовательное 
учреждение, от общей численности детей;</t>
  </si>
  <si>
    <t>сводный отчет о посещаемости  детей дошкольной группы</t>
  </si>
  <si>
    <t>доля детей с высоким уровнем готовности к школе от общего количества детей подготовительной группы</t>
  </si>
  <si>
    <t>диагностика готовности выпускников, отчет о результатах мониторинга освоения ООО ДО</t>
  </si>
  <si>
    <t>доля педагогов, соответствующих требованиям единого квалификационного справочника должностей</t>
  </si>
  <si>
    <t>отчёт о соответствии педагогов требованиям ЕКС</t>
  </si>
  <si>
    <t>образовательная программа дошкольного образования</t>
  </si>
  <si>
    <t>количество детей</t>
  </si>
  <si>
    <t xml:space="preserve">движение  </t>
  </si>
  <si>
    <t>форма №85-К</t>
  </si>
  <si>
    <t>доля детей в возрасте от 1 года  
 до 3 лет, охваченных 
дошкольным образованием</t>
  </si>
  <si>
    <t>Присмотр и уход</t>
  </si>
  <si>
    <t>отсутствие обоснованных претензий потребителей к качеству предоставляемой услуги</t>
  </si>
  <si>
    <t>обучающиеся</t>
  </si>
  <si>
    <t>движение</t>
  </si>
  <si>
    <t xml:space="preserve">Реализация основных общеобразовательных программ начального общего образования </t>
  </si>
  <si>
    <t>Реализация образовательной  программы
 основного общего образования</t>
  </si>
  <si>
    <t xml:space="preserve">МБОУ "Берёзовская СОШ" </t>
  </si>
  <si>
    <t xml:space="preserve">Реализация основных общеобразовательных программ дошкольного образования            (до 3 лет)       </t>
  </si>
  <si>
    <t>да</t>
  </si>
  <si>
    <t>Сводный отчет о фактическом исполнении муниципального задания МБОУ "Березовская СОШ" в 2022 г</t>
  </si>
  <si>
    <t>Организация отдыха детей и молодежи в каникулярное время с дневным пребыванием</t>
  </si>
  <si>
    <t>Работа</t>
  </si>
  <si>
    <t xml:space="preserve"> Доля лиц, охваченных отдыхом и оздоровлением в летний период, в общей численности учащихся; </t>
  </si>
  <si>
    <t>Отчёт ОУ</t>
  </si>
  <si>
    <t>Определяется по Результатам опросов потребителей услуги</t>
  </si>
  <si>
    <t>человек</t>
  </si>
  <si>
    <t>число человекодней пребывания</t>
  </si>
  <si>
    <t>человекодень</t>
  </si>
  <si>
    <t>отчёт ОУ</t>
  </si>
  <si>
    <t>МБОУ "Березовская СОШ"</t>
  </si>
  <si>
    <t xml:space="preserve"> Число бучающихся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</si>
</sst>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  <font>
      <sz val="12"/>
      <color theme="1"/>
      <name val="Tempus Sans ITC"/>
      <family val="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10" fillId="0" borderId="0"/>
  </cellStyleXfs>
  <cellXfs count="107">
    <xf numFmtId="0" fontId="0" fillId="0" borderId="0" xfId="0"/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0" fillId="0" borderId="6" xfId="0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2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wrapText="1"/>
    </xf>
    <xf numFmtId="1" fontId="7" fillId="2" borderId="4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2" xfId="0" applyNumberFormat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2" borderId="7" xfId="0" applyNumberFormat="1" applyFont="1" applyFill="1" applyBorder="1" applyAlignment="1">
      <alignment wrapText="1"/>
    </xf>
    <xf numFmtId="0" fontId="9" fillId="2" borderId="1" xfId="0" applyFont="1" applyFill="1" applyBorder="1"/>
  </cellXfs>
  <cellStyles count="4">
    <cellStyle name="Excel Built-in Normal" xfId="3"/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6"/>
  <sheetViews>
    <sheetView tabSelected="1" topLeftCell="A55" zoomScale="62" zoomScaleNormal="62" workbookViewId="0">
      <selection activeCell="J79" sqref="J79"/>
    </sheetView>
  </sheetViews>
  <sheetFormatPr defaultColWidth="9.109375" defaultRowHeight="14.4" x14ac:dyDescent="0.3"/>
  <cols>
    <col min="1" max="1" width="17.44140625" style="1" customWidth="1"/>
    <col min="2" max="2" width="14.88671875" style="1" customWidth="1"/>
    <col min="3" max="3" width="16.33203125" style="1" customWidth="1"/>
    <col min="4" max="4" width="20.88671875" style="1" customWidth="1"/>
    <col min="5" max="5" width="31.88671875" style="1" customWidth="1"/>
    <col min="6" max="6" width="13.5546875" style="1" customWidth="1"/>
    <col min="7" max="7" width="16.88671875" style="1" customWidth="1"/>
    <col min="8" max="8" width="14.6640625" style="1" customWidth="1"/>
    <col min="9" max="9" width="27.109375" style="1" customWidth="1"/>
    <col min="10" max="10" width="25.33203125" style="1" customWidth="1"/>
    <col min="11" max="11" width="21.5546875" style="1" customWidth="1"/>
    <col min="12" max="12" width="22" style="1" customWidth="1"/>
    <col min="13" max="13" width="12.88671875" style="1" customWidth="1"/>
    <col min="14" max="14" width="12.109375" style="1" customWidth="1"/>
    <col min="15" max="16384" width="9.109375" style="1"/>
  </cols>
  <sheetData>
    <row r="1" spans="1:14" ht="15.6" x14ac:dyDescent="0.3">
      <c r="L1" s="7"/>
    </row>
    <row r="2" spans="1:14" ht="15.6" x14ac:dyDescent="0.3">
      <c r="L2" s="7"/>
    </row>
    <row r="3" spans="1:14" ht="15.6" x14ac:dyDescent="0.3">
      <c r="L3" s="7"/>
    </row>
    <row r="4" spans="1:14" ht="15.6" x14ac:dyDescent="0.3">
      <c r="L4" s="7"/>
    </row>
    <row r="5" spans="1:14" ht="15.6" x14ac:dyDescent="0.3">
      <c r="L5" s="7"/>
    </row>
    <row r="6" spans="1:14" ht="15.6" x14ac:dyDescent="0.3">
      <c r="L6" s="7"/>
    </row>
    <row r="7" spans="1:14" ht="15.6" x14ac:dyDescent="0.3">
      <c r="L7" s="7"/>
    </row>
    <row r="8" spans="1:14" x14ac:dyDescent="0.3">
      <c r="E8" s="83" t="s">
        <v>87</v>
      </c>
      <c r="F8" s="83"/>
      <c r="G8" s="83"/>
      <c r="H8" s="83"/>
      <c r="I8" s="83"/>
      <c r="J8" s="83"/>
    </row>
    <row r="9" spans="1:14" x14ac:dyDescent="0.3">
      <c r="E9" s="83"/>
      <c r="F9" s="83"/>
      <c r="G9" s="83"/>
      <c r="H9" s="83"/>
      <c r="I9" s="83"/>
      <c r="J9" s="83"/>
    </row>
    <row r="10" spans="1:14" x14ac:dyDescent="0.3">
      <c r="E10" s="83"/>
      <c r="F10" s="83"/>
      <c r="G10" s="83"/>
      <c r="H10" s="83"/>
      <c r="I10" s="83"/>
      <c r="J10" s="83"/>
    </row>
    <row r="12" spans="1:14" ht="109.2" x14ac:dyDescent="0.3">
      <c r="A12" s="2" t="s">
        <v>6</v>
      </c>
      <c r="B12" s="2" t="s">
        <v>10</v>
      </c>
      <c r="C12" s="2" t="s">
        <v>11</v>
      </c>
      <c r="D12" s="2" t="s">
        <v>7</v>
      </c>
      <c r="E12" s="3" t="s">
        <v>5</v>
      </c>
      <c r="F12" s="4" t="s">
        <v>3</v>
      </c>
      <c r="G12" s="4" t="s">
        <v>12</v>
      </c>
      <c r="H12" s="4" t="s">
        <v>0</v>
      </c>
      <c r="I12" s="4" t="s">
        <v>13</v>
      </c>
      <c r="J12" s="4" t="s">
        <v>14</v>
      </c>
      <c r="K12" s="4" t="s">
        <v>15</v>
      </c>
      <c r="L12" s="4" t="s">
        <v>1</v>
      </c>
      <c r="M12" s="4" t="s">
        <v>21</v>
      </c>
      <c r="N12" s="4" t="s">
        <v>63</v>
      </c>
    </row>
    <row r="13" spans="1:14" ht="63.75" customHeight="1" x14ac:dyDescent="0.3">
      <c r="A13" s="77" t="s">
        <v>84</v>
      </c>
      <c r="B13" s="100" t="s">
        <v>85</v>
      </c>
      <c r="C13" s="103" t="s">
        <v>4</v>
      </c>
      <c r="D13" s="43" t="s">
        <v>8</v>
      </c>
      <c r="E13" s="38" t="s">
        <v>77</v>
      </c>
      <c r="F13" s="39" t="s">
        <v>2</v>
      </c>
      <c r="G13" s="4">
        <v>85</v>
      </c>
      <c r="H13" s="4">
        <v>100</v>
      </c>
      <c r="I13" s="35">
        <v>100</v>
      </c>
      <c r="J13" s="55">
        <f>(I13+I14+I15+I16)/4</f>
        <v>90.625</v>
      </c>
      <c r="K13" s="5" t="s">
        <v>86</v>
      </c>
      <c r="L13" s="5" t="s">
        <v>66</v>
      </c>
      <c r="M13" s="97">
        <f>(J13+J17)/2</f>
        <v>75.3125</v>
      </c>
      <c r="N13" s="66">
        <f>(M13+M18+M24+M26+M30+M34+M38+M43+M48+M53+M55+M57+M59+M63)/14</f>
        <v>94.662063028526291</v>
      </c>
    </row>
    <row r="14" spans="1:14" ht="81.75" customHeight="1" x14ac:dyDescent="0.3">
      <c r="A14" s="78"/>
      <c r="B14" s="101"/>
      <c r="C14" s="104"/>
      <c r="D14" s="43" t="s">
        <v>8</v>
      </c>
      <c r="E14" s="38" t="s">
        <v>67</v>
      </c>
      <c r="F14" s="39" t="s">
        <v>2</v>
      </c>
      <c r="G14" s="4">
        <v>80</v>
      </c>
      <c r="H14" s="4">
        <v>50</v>
      </c>
      <c r="I14" s="35">
        <f>H14/G14*100</f>
        <v>62.5</v>
      </c>
      <c r="J14" s="90"/>
      <c r="K14" s="5" t="s">
        <v>86</v>
      </c>
      <c r="L14" s="5" t="s">
        <v>68</v>
      </c>
      <c r="M14" s="98"/>
      <c r="N14" s="66"/>
    </row>
    <row r="15" spans="1:14" ht="48.75" customHeight="1" x14ac:dyDescent="0.3">
      <c r="A15" s="78"/>
      <c r="B15" s="101"/>
      <c r="C15" s="104"/>
      <c r="D15" s="43" t="s">
        <v>8</v>
      </c>
      <c r="E15" s="38" t="s">
        <v>71</v>
      </c>
      <c r="F15" s="39" t="s">
        <v>2</v>
      </c>
      <c r="G15" s="4">
        <v>100</v>
      </c>
      <c r="H15" s="4">
        <v>100</v>
      </c>
      <c r="I15" s="4">
        <v>100</v>
      </c>
      <c r="J15" s="90"/>
      <c r="K15" s="5" t="s">
        <v>17</v>
      </c>
      <c r="L15" s="5"/>
      <c r="M15" s="98"/>
      <c r="N15" s="66"/>
    </row>
    <row r="16" spans="1:14" ht="48.75" customHeight="1" x14ac:dyDescent="0.3">
      <c r="A16" s="78"/>
      <c r="B16" s="101"/>
      <c r="C16" s="104"/>
      <c r="D16" s="43" t="s">
        <v>8</v>
      </c>
      <c r="E16" s="38" t="s">
        <v>31</v>
      </c>
      <c r="F16" s="39" t="s">
        <v>2</v>
      </c>
      <c r="G16" s="4">
        <v>98</v>
      </c>
      <c r="H16" s="4">
        <v>98</v>
      </c>
      <c r="I16" s="4">
        <v>100</v>
      </c>
      <c r="J16" s="56"/>
      <c r="K16" s="6" t="s">
        <v>17</v>
      </c>
      <c r="L16" s="5" t="s">
        <v>22</v>
      </c>
      <c r="M16" s="98"/>
      <c r="N16" s="66"/>
    </row>
    <row r="17" spans="1:14" ht="48.75" customHeight="1" x14ac:dyDescent="0.3">
      <c r="A17" s="78"/>
      <c r="B17" s="102"/>
      <c r="C17" s="104"/>
      <c r="D17" s="43" t="s">
        <v>9</v>
      </c>
      <c r="E17" s="38" t="s">
        <v>73</v>
      </c>
      <c r="F17" s="24" t="s">
        <v>74</v>
      </c>
      <c r="G17" s="4">
        <v>15</v>
      </c>
      <c r="H17" s="4">
        <v>9</v>
      </c>
      <c r="I17" s="35">
        <f>H17/G17*100</f>
        <v>60</v>
      </c>
      <c r="J17" s="41">
        <f>I17</f>
        <v>60</v>
      </c>
      <c r="K17" s="6" t="s">
        <v>75</v>
      </c>
      <c r="L17" s="6" t="s">
        <v>76</v>
      </c>
      <c r="M17" s="99"/>
      <c r="N17" s="66"/>
    </row>
    <row r="18" spans="1:14" ht="57.75" customHeight="1" x14ac:dyDescent="0.3">
      <c r="A18" s="78"/>
      <c r="B18" s="100" t="s">
        <v>64</v>
      </c>
      <c r="C18" s="103" t="s">
        <v>4</v>
      </c>
      <c r="D18" s="43" t="s">
        <v>8</v>
      </c>
      <c r="E18" s="38" t="s">
        <v>65</v>
      </c>
      <c r="F18" s="39" t="s">
        <v>2</v>
      </c>
      <c r="G18" s="40">
        <v>83</v>
      </c>
      <c r="H18" s="39">
        <v>94</v>
      </c>
      <c r="I18" s="42">
        <v>100</v>
      </c>
      <c r="J18" s="55">
        <f>(I18+I19+I20+I21+I22)/5</f>
        <v>93</v>
      </c>
      <c r="K18" s="5" t="s">
        <v>86</v>
      </c>
      <c r="L18" s="5" t="s">
        <v>66</v>
      </c>
      <c r="M18" s="97">
        <f>(J18+J23)/2</f>
        <v>83.537037037037038</v>
      </c>
      <c r="N18" s="66"/>
    </row>
    <row r="19" spans="1:14" ht="48.75" customHeight="1" x14ac:dyDescent="0.3">
      <c r="A19" s="78"/>
      <c r="B19" s="101"/>
      <c r="C19" s="104"/>
      <c r="D19" s="43" t="s">
        <v>8</v>
      </c>
      <c r="E19" s="38" t="s">
        <v>67</v>
      </c>
      <c r="F19" s="39" t="s">
        <v>2</v>
      </c>
      <c r="G19" s="40">
        <v>80</v>
      </c>
      <c r="H19" s="39">
        <v>52</v>
      </c>
      <c r="I19" s="36">
        <f>H19/G19*100</f>
        <v>65</v>
      </c>
      <c r="J19" s="90"/>
      <c r="K19" s="5" t="s">
        <v>86</v>
      </c>
      <c r="L19" s="5" t="s">
        <v>68</v>
      </c>
      <c r="M19" s="98"/>
      <c r="N19" s="66"/>
    </row>
    <row r="20" spans="1:14" ht="48.75" customHeight="1" x14ac:dyDescent="0.3">
      <c r="A20" s="78"/>
      <c r="B20" s="101"/>
      <c r="C20" s="104"/>
      <c r="D20" s="43" t="s">
        <v>8</v>
      </c>
      <c r="E20" s="38" t="s">
        <v>69</v>
      </c>
      <c r="F20" s="39" t="s">
        <v>2</v>
      </c>
      <c r="G20" s="40">
        <v>80</v>
      </c>
      <c r="H20" s="40">
        <v>80</v>
      </c>
      <c r="I20" s="39">
        <f>H20/G20*100</f>
        <v>100</v>
      </c>
      <c r="J20" s="90"/>
      <c r="K20" s="5" t="s">
        <v>17</v>
      </c>
      <c r="L20" s="5" t="s">
        <v>70</v>
      </c>
      <c r="M20" s="98"/>
      <c r="N20" s="66"/>
    </row>
    <row r="21" spans="1:14" ht="48.75" customHeight="1" x14ac:dyDescent="0.3">
      <c r="A21" s="78"/>
      <c r="B21" s="101"/>
      <c r="C21" s="104"/>
      <c r="D21" s="43" t="s">
        <v>8</v>
      </c>
      <c r="E21" s="38" t="s">
        <v>71</v>
      </c>
      <c r="F21" s="39" t="s">
        <v>2</v>
      </c>
      <c r="G21" s="40">
        <v>100</v>
      </c>
      <c r="H21" s="39">
        <v>100</v>
      </c>
      <c r="I21" s="39">
        <v>100</v>
      </c>
      <c r="J21" s="90"/>
      <c r="K21" s="6" t="s">
        <v>17</v>
      </c>
      <c r="L21" s="5" t="s">
        <v>72</v>
      </c>
      <c r="M21" s="98"/>
      <c r="N21" s="66"/>
    </row>
    <row r="22" spans="1:14" ht="48.75" customHeight="1" x14ac:dyDescent="0.3">
      <c r="A22" s="78"/>
      <c r="B22" s="101"/>
      <c r="C22" s="104"/>
      <c r="D22" s="43" t="s">
        <v>8</v>
      </c>
      <c r="E22" s="38" t="s">
        <v>31</v>
      </c>
      <c r="F22" s="39" t="s">
        <v>2</v>
      </c>
      <c r="G22" s="40">
        <v>98</v>
      </c>
      <c r="H22" s="39">
        <v>98</v>
      </c>
      <c r="I22" s="39">
        <v>100</v>
      </c>
      <c r="J22" s="56"/>
      <c r="K22" s="6" t="s">
        <v>17</v>
      </c>
      <c r="L22" s="5" t="s">
        <v>22</v>
      </c>
      <c r="M22" s="98"/>
      <c r="N22" s="66"/>
    </row>
    <row r="23" spans="1:14" ht="48.75" customHeight="1" x14ac:dyDescent="0.3">
      <c r="A23" s="89"/>
      <c r="B23" s="102"/>
      <c r="C23" s="104"/>
      <c r="D23" s="43" t="s">
        <v>9</v>
      </c>
      <c r="E23" s="38" t="s">
        <v>73</v>
      </c>
      <c r="F23" s="24" t="s">
        <v>74</v>
      </c>
      <c r="G23" s="40">
        <v>27</v>
      </c>
      <c r="H23" s="39">
        <v>20</v>
      </c>
      <c r="I23" s="39">
        <f>H23/G23*100</f>
        <v>74.074074074074076</v>
      </c>
      <c r="J23" s="41">
        <f>I23</f>
        <v>74.074074074074076</v>
      </c>
      <c r="K23" s="6" t="s">
        <v>75</v>
      </c>
      <c r="L23" s="6" t="s">
        <v>76</v>
      </c>
      <c r="M23" s="99"/>
      <c r="N23" s="66"/>
    </row>
    <row r="24" spans="1:14" ht="72" customHeight="1" x14ac:dyDescent="0.3">
      <c r="A24" s="77" t="s">
        <v>36</v>
      </c>
      <c r="B24" s="85" t="s">
        <v>78</v>
      </c>
      <c r="C24" s="87" t="s">
        <v>4</v>
      </c>
      <c r="D24" s="38" t="s">
        <v>8</v>
      </c>
      <c r="E24" s="38" t="s">
        <v>79</v>
      </c>
      <c r="F24" s="39" t="s">
        <v>2</v>
      </c>
      <c r="G24" s="37">
        <v>100</v>
      </c>
      <c r="H24" s="39">
        <v>100</v>
      </c>
      <c r="I24" s="39">
        <v>100</v>
      </c>
      <c r="J24" s="41">
        <f>I24</f>
        <v>100</v>
      </c>
      <c r="K24" s="6" t="s">
        <v>17</v>
      </c>
      <c r="L24" s="6"/>
      <c r="M24" s="55">
        <f>(J24+J25)/2</f>
        <v>84.523809523809518</v>
      </c>
      <c r="N24" s="66"/>
    </row>
    <row r="25" spans="1:14" ht="48.75" customHeight="1" x14ac:dyDescent="0.3">
      <c r="A25" s="89"/>
      <c r="B25" s="86"/>
      <c r="C25" s="88"/>
      <c r="D25" s="38" t="s">
        <v>9</v>
      </c>
      <c r="E25" s="38" t="s">
        <v>80</v>
      </c>
      <c r="F25" s="26" t="s">
        <v>74</v>
      </c>
      <c r="G25" s="37">
        <v>42</v>
      </c>
      <c r="H25" s="39">
        <v>29</v>
      </c>
      <c r="I25" s="42">
        <f>H25/G25*100</f>
        <v>69.047619047619051</v>
      </c>
      <c r="J25" s="41">
        <f>I25</f>
        <v>69.047619047619051</v>
      </c>
      <c r="K25" s="6" t="s">
        <v>81</v>
      </c>
      <c r="L25" s="6" t="s">
        <v>76</v>
      </c>
      <c r="M25" s="56"/>
      <c r="N25" s="66"/>
    </row>
    <row r="26" spans="1:14" ht="113.25" customHeight="1" x14ac:dyDescent="0.3">
      <c r="A26" s="68" t="s">
        <v>36</v>
      </c>
      <c r="B26" s="76" t="s">
        <v>23</v>
      </c>
      <c r="C26" s="76" t="s">
        <v>37</v>
      </c>
      <c r="D26" s="5" t="s">
        <v>8</v>
      </c>
      <c r="E26" s="29" t="s">
        <v>24</v>
      </c>
      <c r="F26" s="5" t="s">
        <v>2</v>
      </c>
      <c r="G26" s="5">
        <v>100</v>
      </c>
      <c r="H26" s="5">
        <v>100</v>
      </c>
      <c r="I26" s="5">
        <f>H26/G26*100</f>
        <v>100</v>
      </c>
      <c r="J26" s="72">
        <f>(I26+I27+I28)/3</f>
        <v>100</v>
      </c>
      <c r="K26" s="5" t="s">
        <v>17</v>
      </c>
      <c r="L26" s="5" t="s">
        <v>38</v>
      </c>
      <c r="M26" s="57">
        <f>(J26+J29)/2</f>
        <v>96.341463414634148</v>
      </c>
      <c r="N26" s="66"/>
    </row>
    <row r="27" spans="1:14" ht="84" customHeight="1" x14ac:dyDescent="0.3">
      <c r="A27" s="69"/>
      <c r="B27" s="76"/>
      <c r="C27" s="76"/>
      <c r="D27" s="5" t="s">
        <v>8</v>
      </c>
      <c r="E27" s="29" t="s">
        <v>25</v>
      </c>
      <c r="F27" s="5" t="s">
        <v>2</v>
      </c>
      <c r="G27" s="5">
        <v>100</v>
      </c>
      <c r="H27" s="5">
        <v>100</v>
      </c>
      <c r="I27" s="5">
        <f t="shared" ref="I27:I28" si="0">H27/G27*100</f>
        <v>100</v>
      </c>
      <c r="J27" s="71"/>
      <c r="K27" s="5" t="s">
        <v>17</v>
      </c>
      <c r="L27" s="8" t="s">
        <v>39</v>
      </c>
      <c r="M27" s="58"/>
      <c r="N27" s="66"/>
    </row>
    <row r="28" spans="1:14" ht="182.25" customHeight="1" x14ac:dyDescent="0.3">
      <c r="A28" s="69"/>
      <c r="B28" s="76"/>
      <c r="C28" s="76"/>
      <c r="D28" s="5" t="s">
        <v>8</v>
      </c>
      <c r="E28" s="29" t="s">
        <v>26</v>
      </c>
      <c r="F28" s="5" t="s">
        <v>2</v>
      </c>
      <c r="G28" s="5">
        <v>100</v>
      </c>
      <c r="H28" s="5">
        <v>100</v>
      </c>
      <c r="I28" s="5">
        <f t="shared" si="0"/>
        <v>100</v>
      </c>
      <c r="J28" s="71"/>
      <c r="K28" s="5" t="s">
        <v>17</v>
      </c>
      <c r="L28" s="5" t="s">
        <v>41</v>
      </c>
      <c r="M28" s="58"/>
      <c r="N28" s="66"/>
    </row>
    <row r="29" spans="1:14" ht="60" customHeight="1" thickBot="1" x14ac:dyDescent="0.35">
      <c r="A29" s="69"/>
      <c r="B29" s="76"/>
      <c r="C29" s="76"/>
      <c r="D29" s="9" t="s">
        <v>9</v>
      </c>
      <c r="E29" s="10" t="s">
        <v>42</v>
      </c>
      <c r="F29" s="9" t="s">
        <v>43</v>
      </c>
      <c r="G29" s="12">
        <v>41</v>
      </c>
      <c r="H29" s="12">
        <v>38</v>
      </c>
      <c r="I29" s="11">
        <f>H29/G29*100</f>
        <v>92.682926829268297</v>
      </c>
      <c r="J29" s="31">
        <f>I29</f>
        <v>92.682926829268297</v>
      </c>
      <c r="K29" s="9" t="s">
        <v>18</v>
      </c>
      <c r="L29" s="9" t="s">
        <v>41</v>
      </c>
      <c r="M29" s="58"/>
      <c r="N29" s="66"/>
    </row>
    <row r="30" spans="1:14" ht="105.75" customHeight="1" x14ac:dyDescent="0.3">
      <c r="A30" s="69"/>
      <c r="B30" s="79" t="s">
        <v>82</v>
      </c>
      <c r="C30" s="77" t="s">
        <v>37</v>
      </c>
      <c r="D30" s="5" t="s">
        <v>8</v>
      </c>
      <c r="E30" s="29" t="s">
        <v>24</v>
      </c>
      <c r="F30" s="5" t="s">
        <v>2</v>
      </c>
      <c r="G30" s="5">
        <v>100</v>
      </c>
      <c r="H30" s="5">
        <v>100</v>
      </c>
      <c r="I30" s="21">
        <f>H30/G30*100</f>
        <v>100</v>
      </c>
      <c r="J30" s="84">
        <f>(I30+I31+I32)/3</f>
        <v>100</v>
      </c>
      <c r="K30" s="5" t="s">
        <v>17</v>
      </c>
      <c r="L30" s="5" t="s">
        <v>38</v>
      </c>
      <c r="M30" s="57">
        <f>(J30+J33)/2</f>
        <v>100</v>
      </c>
      <c r="N30" s="66"/>
    </row>
    <row r="31" spans="1:14" ht="90" customHeight="1" x14ac:dyDescent="0.3">
      <c r="A31" s="69"/>
      <c r="B31" s="74"/>
      <c r="C31" s="78"/>
      <c r="D31" s="5" t="s">
        <v>8</v>
      </c>
      <c r="E31" s="29" t="s">
        <v>25</v>
      </c>
      <c r="F31" s="5" t="s">
        <v>2</v>
      </c>
      <c r="G31" s="5">
        <v>100</v>
      </c>
      <c r="H31" s="5">
        <v>100</v>
      </c>
      <c r="I31" s="21">
        <f t="shared" ref="I31:I32" si="1">H31/G31*100</f>
        <v>100</v>
      </c>
      <c r="J31" s="84"/>
      <c r="K31" s="5" t="s">
        <v>17</v>
      </c>
      <c r="L31" s="8" t="s">
        <v>39</v>
      </c>
      <c r="M31" s="58"/>
      <c r="N31" s="66"/>
    </row>
    <row r="32" spans="1:14" ht="165.75" customHeight="1" x14ac:dyDescent="0.3">
      <c r="A32" s="69"/>
      <c r="B32" s="74"/>
      <c r="C32" s="78"/>
      <c r="D32" s="5" t="s">
        <v>8</v>
      </c>
      <c r="E32" s="29" t="s">
        <v>26</v>
      </c>
      <c r="F32" s="5" t="s">
        <v>2</v>
      </c>
      <c r="G32" s="5">
        <v>100</v>
      </c>
      <c r="H32" s="5">
        <v>100</v>
      </c>
      <c r="I32" s="21">
        <f t="shared" si="1"/>
        <v>100</v>
      </c>
      <c r="J32" s="84"/>
      <c r="K32" s="5" t="s">
        <v>17</v>
      </c>
      <c r="L32" s="5" t="s">
        <v>41</v>
      </c>
      <c r="M32" s="58"/>
      <c r="N32" s="66"/>
    </row>
    <row r="33" spans="1:14" ht="42" thickBot="1" x14ac:dyDescent="0.35">
      <c r="A33" s="69"/>
      <c r="B33" s="74"/>
      <c r="C33" s="78"/>
      <c r="D33" s="9" t="s">
        <v>9</v>
      </c>
      <c r="E33" s="10" t="s">
        <v>42</v>
      </c>
      <c r="F33" s="9" t="s">
        <v>43</v>
      </c>
      <c r="G33" s="12">
        <v>2</v>
      </c>
      <c r="H33" s="12">
        <v>2</v>
      </c>
      <c r="I33" s="11">
        <f>H33/G33*100</f>
        <v>100</v>
      </c>
      <c r="J33" s="31">
        <f>I33</f>
        <v>100</v>
      </c>
      <c r="K33" s="9" t="s">
        <v>18</v>
      </c>
      <c r="L33" s="9" t="s">
        <v>41</v>
      </c>
      <c r="M33" s="58"/>
      <c r="N33" s="66"/>
    </row>
    <row r="34" spans="1:14" ht="82.8" x14ac:dyDescent="0.3">
      <c r="A34" s="46"/>
      <c r="B34" s="79" t="s">
        <v>82</v>
      </c>
      <c r="C34" s="77" t="s">
        <v>37</v>
      </c>
      <c r="D34" s="5" t="s">
        <v>8</v>
      </c>
      <c r="E34" s="48" t="s">
        <v>24</v>
      </c>
      <c r="F34" s="5" t="s">
        <v>2</v>
      </c>
      <c r="G34" s="5">
        <v>100</v>
      </c>
      <c r="H34" s="5">
        <v>100</v>
      </c>
      <c r="I34" s="21">
        <f>H34/G34*100</f>
        <v>100</v>
      </c>
      <c r="J34" s="84">
        <f>(I34+I35+I36)/3</f>
        <v>100</v>
      </c>
      <c r="K34" s="5" t="s">
        <v>17</v>
      </c>
      <c r="L34" s="5" t="s">
        <v>38</v>
      </c>
      <c r="M34" s="57">
        <f>(J34+J37)/2</f>
        <v>100</v>
      </c>
      <c r="N34" s="66"/>
    </row>
    <row r="35" spans="1:14" ht="41.4" x14ac:dyDescent="0.3">
      <c r="A35" s="46"/>
      <c r="B35" s="74"/>
      <c r="C35" s="78"/>
      <c r="D35" s="5" t="s">
        <v>8</v>
      </c>
      <c r="E35" s="48" t="s">
        <v>25</v>
      </c>
      <c r="F35" s="5" t="s">
        <v>2</v>
      </c>
      <c r="G35" s="5">
        <v>100</v>
      </c>
      <c r="H35" s="5">
        <v>100</v>
      </c>
      <c r="I35" s="21">
        <f t="shared" ref="I35:I36" si="2">H35/G35*100</f>
        <v>100</v>
      </c>
      <c r="J35" s="84"/>
      <c r="K35" s="5" t="s">
        <v>17</v>
      </c>
      <c r="L35" s="8" t="s">
        <v>39</v>
      </c>
      <c r="M35" s="58"/>
      <c r="N35" s="66"/>
    </row>
    <row r="36" spans="1:14" ht="124.2" x14ac:dyDescent="0.3">
      <c r="A36" s="46"/>
      <c r="B36" s="74"/>
      <c r="C36" s="78"/>
      <c r="D36" s="5" t="s">
        <v>8</v>
      </c>
      <c r="E36" s="48" t="s">
        <v>26</v>
      </c>
      <c r="F36" s="5" t="s">
        <v>2</v>
      </c>
      <c r="G36" s="5">
        <v>100</v>
      </c>
      <c r="H36" s="5">
        <v>100</v>
      </c>
      <c r="I36" s="21">
        <f t="shared" si="2"/>
        <v>100</v>
      </c>
      <c r="J36" s="84"/>
      <c r="K36" s="5" t="s">
        <v>17</v>
      </c>
      <c r="L36" s="5" t="s">
        <v>41</v>
      </c>
      <c r="M36" s="58"/>
      <c r="N36" s="66"/>
    </row>
    <row r="37" spans="1:14" ht="42" thickBot="1" x14ac:dyDescent="0.35">
      <c r="A37" s="46"/>
      <c r="B37" s="74"/>
      <c r="C37" s="78"/>
      <c r="D37" s="9" t="s">
        <v>9</v>
      </c>
      <c r="E37" s="10" t="s">
        <v>42</v>
      </c>
      <c r="F37" s="9" t="s">
        <v>43</v>
      </c>
      <c r="G37" s="12">
        <v>2</v>
      </c>
      <c r="H37" s="12">
        <v>2</v>
      </c>
      <c r="I37" s="11">
        <f>H37/G37*100</f>
        <v>100</v>
      </c>
      <c r="J37" s="47">
        <f>I37</f>
        <v>100</v>
      </c>
      <c r="K37" s="9" t="s">
        <v>18</v>
      </c>
      <c r="L37" s="9" t="s">
        <v>41</v>
      </c>
      <c r="M37" s="58"/>
      <c r="N37" s="66"/>
    </row>
    <row r="38" spans="1:14" ht="109.5" customHeight="1" x14ac:dyDescent="0.3">
      <c r="A38" s="74" t="s">
        <v>84</v>
      </c>
      <c r="B38" s="76" t="s">
        <v>44</v>
      </c>
      <c r="C38" s="76" t="s">
        <v>37</v>
      </c>
      <c r="D38" s="13" t="s">
        <v>8</v>
      </c>
      <c r="E38" s="28" t="s">
        <v>45</v>
      </c>
      <c r="F38" s="13" t="s">
        <v>2</v>
      </c>
      <c r="G38" s="13">
        <v>100</v>
      </c>
      <c r="H38" s="13">
        <v>100</v>
      </c>
      <c r="I38" s="13">
        <f>H38/G38*100</f>
        <v>100</v>
      </c>
      <c r="J38" s="72">
        <f>(I38+I39+I40+I41)/4</f>
        <v>100</v>
      </c>
      <c r="K38" s="13" t="s">
        <v>17</v>
      </c>
      <c r="L38" s="13" t="s">
        <v>38</v>
      </c>
      <c r="M38" s="57">
        <f>(J38+J42)/2</f>
        <v>103.90625</v>
      </c>
      <c r="N38" s="66"/>
    </row>
    <row r="39" spans="1:14" ht="93" customHeight="1" x14ac:dyDescent="0.3">
      <c r="A39" s="75"/>
      <c r="B39" s="76"/>
      <c r="C39" s="76"/>
      <c r="D39" s="5" t="s">
        <v>8</v>
      </c>
      <c r="E39" s="29" t="s">
        <v>27</v>
      </c>
      <c r="F39" s="5" t="s">
        <v>2</v>
      </c>
      <c r="G39" s="5">
        <v>100</v>
      </c>
      <c r="H39" s="5">
        <v>100</v>
      </c>
      <c r="I39" s="13">
        <f t="shared" ref="I39:I41" si="3">H39/G39*100</f>
        <v>100</v>
      </c>
      <c r="J39" s="71"/>
      <c r="K39" s="5" t="s">
        <v>17</v>
      </c>
      <c r="L39" s="8" t="s">
        <v>39</v>
      </c>
      <c r="M39" s="58"/>
      <c r="N39" s="66"/>
    </row>
    <row r="40" spans="1:14" ht="92.25" customHeight="1" x14ac:dyDescent="0.3">
      <c r="A40" s="75"/>
      <c r="B40" s="76"/>
      <c r="C40" s="76"/>
      <c r="D40" s="5" t="s">
        <v>8</v>
      </c>
      <c r="E40" s="29" t="s">
        <v>28</v>
      </c>
      <c r="F40" s="5" t="s">
        <v>2</v>
      </c>
      <c r="G40" s="5">
        <v>100</v>
      </c>
      <c r="H40" s="5">
        <v>100</v>
      </c>
      <c r="I40" s="13">
        <f t="shared" si="3"/>
        <v>100</v>
      </c>
      <c r="J40" s="71"/>
      <c r="K40" s="5" t="s">
        <v>17</v>
      </c>
      <c r="L40" s="5" t="s">
        <v>40</v>
      </c>
      <c r="M40" s="58"/>
      <c r="N40" s="66"/>
    </row>
    <row r="41" spans="1:14" ht="162.75" customHeight="1" x14ac:dyDescent="0.3">
      <c r="A41" s="75"/>
      <c r="B41" s="76"/>
      <c r="C41" s="76"/>
      <c r="D41" s="5" t="s">
        <v>8</v>
      </c>
      <c r="E41" s="29" t="s">
        <v>26</v>
      </c>
      <c r="F41" s="5" t="s">
        <v>2</v>
      </c>
      <c r="G41" s="5">
        <v>100</v>
      </c>
      <c r="H41" s="5">
        <v>100</v>
      </c>
      <c r="I41" s="13">
        <f t="shared" si="3"/>
        <v>100</v>
      </c>
      <c r="J41" s="71"/>
      <c r="K41" s="5" t="s">
        <v>17</v>
      </c>
      <c r="L41" s="5" t="s">
        <v>41</v>
      </c>
      <c r="M41" s="58"/>
      <c r="N41" s="66"/>
    </row>
    <row r="42" spans="1:14" ht="48" customHeight="1" thickBot="1" x14ac:dyDescent="0.35">
      <c r="A42" s="75"/>
      <c r="B42" s="76"/>
      <c r="C42" s="76"/>
      <c r="D42" s="9" t="s">
        <v>9</v>
      </c>
      <c r="E42" s="10" t="s">
        <v>46</v>
      </c>
      <c r="F42" s="9" t="s">
        <v>43</v>
      </c>
      <c r="G42" s="9">
        <v>64</v>
      </c>
      <c r="H42" s="12">
        <v>69</v>
      </c>
      <c r="I42" s="105">
        <f>H42/G42*100</f>
        <v>107.8125</v>
      </c>
      <c r="J42" s="31">
        <f>I42</f>
        <v>107.8125</v>
      </c>
      <c r="K42" s="6" t="s">
        <v>18</v>
      </c>
      <c r="L42" s="9" t="s">
        <v>41</v>
      </c>
      <c r="M42" s="58"/>
      <c r="N42" s="66"/>
    </row>
    <row r="43" spans="1:14" ht="74.25" customHeight="1" x14ac:dyDescent="0.3">
      <c r="A43" s="75"/>
      <c r="B43" s="80" t="s">
        <v>83</v>
      </c>
      <c r="C43" s="76" t="s">
        <v>37</v>
      </c>
      <c r="D43" s="5" t="s">
        <v>8</v>
      </c>
      <c r="E43" s="28" t="s">
        <v>45</v>
      </c>
      <c r="F43" s="13" t="s">
        <v>2</v>
      </c>
      <c r="G43" s="13">
        <v>100</v>
      </c>
      <c r="H43" s="13">
        <v>100</v>
      </c>
      <c r="I43" s="13">
        <f>H43/G43*100</f>
        <v>100</v>
      </c>
      <c r="J43" s="72">
        <f>(I43+I44+I45+I46)/4</f>
        <v>100</v>
      </c>
      <c r="K43" s="13" t="s">
        <v>17</v>
      </c>
      <c r="L43" s="13" t="s">
        <v>38</v>
      </c>
      <c r="M43" s="57">
        <f>(J43+J47)/2</f>
        <v>100</v>
      </c>
      <c r="N43" s="66"/>
    </row>
    <row r="44" spans="1:14" ht="80.25" customHeight="1" x14ac:dyDescent="0.3">
      <c r="A44" s="75"/>
      <c r="B44" s="81"/>
      <c r="C44" s="76"/>
      <c r="D44" s="5" t="s">
        <v>8</v>
      </c>
      <c r="E44" s="29" t="s">
        <v>27</v>
      </c>
      <c r="F44" s="5" t="s">
        <v>2</v>
      </c>
      <c r="G44" s="5">
        <v>100</v>
      </c>
      <c r="H44" s="5">
        <v>100</v>
      </c>
      <c r="I44" s="13">
        <f t="shared" ref="I44:I46" si="4">H44/G44*100</f>
        <v>100</v>
      </c>
      <c r="J44" s="71"/>
      <c r="K44" s="5" t="s">
        <v>17</v>
      </c>
      <c r="L44" s="8" t="s">
        <v>39</v>
      </c>
      <c r="M44" s="58"/>
      <c r="N44" s="66"/>
    </row>
    <row r="45" spans="1:14" ht="62.25" customHeight="1" x14ac:dyDescent="0.3">
      <c r="A45" s="75"/>
      <c r="B45" s="81"/>
      <c r="C45" s="76"/>
      <c r="D45" s="5" t="s">
        <v>8</v>
      </c>
      <c r="E45" s="29" t="s">
        <v>28</v>
      </c>
      <c r="F45" s="5" t="s">
        <v>2</v>
      </c>
      <c r="G45" s="5">
        <v>100</v>
      </c>
      <c r="H45" s="5">
        <v>100</v>
      </c>
      <c r="I45" s="13">
        <f t="shared" si="4"/>
        <v>100</v>
      </c>
      <c r="J45" s="71"/>
      <c r="K45" s="5" t="s">
        <v>17</v>
      </c>
      <c r="L45" s="5" t="s">
        <v>40</v>
      </c>
      <c r="M45" s="58"/>
      <c r="N45" s="66"/>
    </row>
    <row r="46" spans="1:14" ht="56.25" customHeight="1" x14ac:dyDescent="0.3">
      <c r="A46" s="75"/>
      <c r="B46" s="81"/>
      <c r="C46" s="76"/>
      <c r="D46" s="5" t="s">
        <v>8</v>
      </c>
      <c r="E46" s="29" t="s">
        <v>26</v>
      </c>
      <c r="F46" s="5" t="s">
        <v>2</v>
      </c>
      <c r="G46" s="5">
        <v>100</v>
      </c>
      <c r="H46" s="5">
        <v>100</v>
      </c>
      <c r="I46" s="13">
        <f t="shared" si="4"/>
        <v>100</v>
      </c>
      <c r="J46" s="73"/>
      <c r="K46" s="5" t="s">
        <v>17</v>
      </c>
      <c r="L46" s="5" t="s">
        <v>41</v>
      </c>
      <c r="M46" s="58"/>
      <c r="N46" s="66"/>
    </row>
    <row r="47" spans="1:14" ht="56.25" customHeight="1" thickBot="1" x14ac:dyDescent="0.35">
      <c r="A47" s="75"/>
      <c r="B47" s="82"/>
      <c r="C47" s="76"/>
      <c r="D47" s="9" t="s">
        <v>9</v>
      </c>
      <c r="E47" s="10" t="s">
        <v>46</v>
      </c>
      <c r="F47" s="9" t="s">
        <v>43</v>
      </c>
      <c r="G47" s="9">
        <v>7</v>
      </c>
      <c r="H47" s="12">
        <v>7</v>
      </c>
      <c r="I47" s="13">
        <f>H47/G47*100</f>
        <v>100</v>
      </c>
      <c r="J47" s="31">
        <f>I47</f>
        <v>100</v>
      </c>
      <c r="K47" s="6" t="s">
        <v>18</v>
      </c>
      <c r="L47" s="9" t="s">
        <v>41</v>
      </c>
      <c r="M47" s="58"/>
      <c r="N47" s="66"/>
    </row>
    <row r="48" spans="1:14" ht="82.8" x14ac:dyDescent="0.3">
      <c r="A48" s="59" t="s">
        <v>84</v>
      </c>
      <c r="B48" s="69" t="s">
        <v>47</v>
      </c>
      <c r="C48" s="69" t="s">
        <v>37</v>
      </c>
      <c r="D48" s="14" t="s">
        <v>8</v>
      </c>
      <c r="E48" s="15" t="s">
        <v>48</v>
      </c>
      <c r="F48" s="14" t="s">
        <v>2</v>
      </c>
      <c r="G48" s="14">
        <v>100</v>
      </c>
      <c r="H48" s="14">
        <v>100</v>
      </c>
      <c r="I48" s="13">
        <f t="shared" ref="I48:I62" si="5">H48/G48*100</f>
        <v>100</v>
      </c>
      <c r="J48" s="71">
        <f>(I48+I49+I50+I51)/4</f>
        <v>100</v>
      </c>
      <c r="K48" s="14" t="s">
        <v>17</v>
      </c>
      <c r="L48" s="14" t="s">
        <v>38</v>
      </c>
      <c r="M48" s="66">
        <f>(J48+J52)/2</f>
        <v>95.454545454545453</v>
      </c>
      <c r="N48" s="66"/>
    </row>
    <row r="49" spans="1:14" ht="83.25" customHeight="1" x14ac:dyDescent="0.3">
      <c r="A49" s="60"/>
      <c r="B49" s="69"/>
      <c r="C49" s="69"/>
      <c r="D49" s="5" t="s">
        <v>8</v>
      </c>
      <c r="E49" s="29" t="s">
        <v>29</v>
      </c>
      <c r="F49" s="5" t="s">
        <v>2</v>
      </c>
      <c r="G49" s="5">
        <v>100</v>
      </c>
      <c r="H49" s="5">
        <v>100</v>
      </c>
      <c r="I49" s="13">
        <f t="shared" si="5"/>
        <v>100</v>
      </c>
      <c r="J49" s="71"/>
      <c r="K49" s="5" t="s">
        <v>17</v>
      </c>
      <c r="L49" s="16" t="s">
        <v>49</v>
      </c>
      <c r="M49" s="66"/>
      <c r="N49" s="66"/>
    </row>
    <row r="50" spans="1:14" ht="94.5" customHeight="1" x14ac:dyDescent="0.3">
      <c r="A50" s="60"/>
      <c r="B50" s="69"/>
      <c r="C50" s="69"/>
      <c r="D50" s="5" t="s">
        <v>8</v>
      </c>
      <c r="E50" s="29" t="s">
        <v>28</v>
      </c>
      <c r="F50" s="5" t="s">
        <v>2</v>
      </c>
      <c r="G50" s="5">
        <v>100</v>
      </c>
      <c r="H50" s="5">
        <v>100</v>
      </c>
      <c r="I50" s="13">
        <f t="shared" si="5"/>
        <v>100</v>
      </c>
      <c r="J50" s="71"/>
      <c r="K50" s="5" t="s">
        <v>17</v>
      </c>
      <c r="L50" s="5" t="s">
        <v>40</v>
      </c>
      <c r="M50" s="66"/>
      <c r="N50" s="66"/>
    </row>
    <row r="51" spans="1:14" ht="160.5" customHeight="1" x14ac:dyDescent="0.3">
      <c r="A51" s="60"/>
      <c r="B51" s="69"/>
      <c r="C51" s="69"/>
      <c r="D51" s="5" t="s">
        <v>8</v>
      </c>
      <c r="E51" s="29" t="s">
        <v>26</v>
      </c>
      <c r="F51" s="5" t="s">
        <v>2</v>
      </c>
      <c r="G51" s="5">
        <v>100</v>
      </c>
      <c r="H51" s="5">
        <v>100</v>
      </c>
      <c r="I51" s="13">
        <f t="shared" si="5"/>
        <v>100</v>
      </c>
      <c r="J51" s="71"/>
      <c r="K51" s="5" t="s">
        <v>17</v>
      </c>
      <c r="L51" s="5" t="s">
        <v>50</v>
      </c>
      <c r="M51" s="66"/>
      <c r="N51" s="66"/>
    </row>
    <row r="52" spans="1:14" ht="30.75" customHeight="1" thickBot="1" x14ac:dyDescent="0.35">
      <c r="A52" s="60"/>
      <c r="B52" s="69"/>
      <c r="C52" s="69"/>
      <c r="D52" s="9" t="s">
        <v>9</v>
      </c>
      <c r="E52" s="10" t="s">
        <v>51</v>
      </c>
      <c r="F52" s="9" t="s">
        <v>43</v>
      </c>
      <c r="G52" s="9">
        <v>11</v>
      </c>
      <c r="H52" s="12">
        <v>10</v>
      </c>
      <c r="I52" s="33">
        <f>H52/G52*100</f>
        <v>90.909090909090907</v>
      </c>
      <c r="J52" s="31">
        <f>I52</f>
        <v>90.909090909090907</v>
      </c>
      <c r="K52" s="9" t="s">
        <v>18</v>
      </c>
      <c r="L52" s="9" t="s">
        <v>40</v>
      </c>
      <c r="M52" s="66"/>
      <c r="N52" s="66"/>
    </row>
    <row r="53" spans="1:14" ht="97.2" thickBot="1" x14ac:dyDescent="0.35">
      <c r="A53" s="59" t="s">
        <v>36</v>
      </c>
      <c r="B53" s="70" t="s">
        <v>52</v>
      </c>
      <c r="C53" s="70" t="s">
        <v>37</v>
      </c>
      <c r="D53" s="17" t="s">
        <v>8</v>
      </c>
      <c r="E53" s="18" t="s">
        <v>53</v>
      </c>
      <c r="F53" s="19" t="s">
        <v>2</v>
      </c>
      <c r="G53" s="19">
        <v>80</v>
      </c>
      <c r="H53" s="19">
        <v>99</v>
      </c>
      <c r="I53" s="34">
        <v>100</v>
      </c>
      <c r="J53" s="30">
        <v>100</v>
      </c>
      <c r="K53" s="5" t="s">
        <v>17</v>
      </c>
      <c r="L53" s="9" t="s">
        <v>40</v>
      </c>
      <c r="M53" s="57">
        <f>(J53+J54)/2</f>
        <v>94.765342960288805</v>
      </c>
      <c r="N53" s="66"/>
    </row>
    <row r="54" spans="1:14" ht="15" customHeight="1" x14ac:dyDescent="0.3">
      <c r="A54" s="60"/>
      <c r="B54" s="70"/>
      <c r="C54" s="70"/>
      <c r="D54" s="17" t="s">
        <v>9</v>
      </c>
      <c r="E54" s="18" t="s">
        <v>32</v>
      </c>
      <c r="F54" s="19" t="s">
        <v>54</v>
      </c>
      <c r="G54" s="19">
        <v>277</v>
      </c>
      <c r="H54" s="106">
        <v>248</v>
      </c>
      <c r="I54" s="33">
        <f>H54/G54*100</f>
        <v>89.530685920577611</v>
      </c>
      <c r="J54" s="32">
        <f>I54</f>
        <v>89.530685920577611</v>
      </c>
      <c r="K54" s="19" t="s">
        <v>18</v>
      </c>
      <c r="L54" s="27" t="s">
        <v>19</v>
      </c>
      <c r="M54" s="58"/>
      <c r="N54" s="66"/>
    </row>
    <row r="55" spans="1:14" ht="24.6" customHeight="1" x14ac:dyDescent="0.3">
      <c r="A55" s="59" t="s">
        <v>59</v>
      </c>
      <c r="B55" s="70" t="s">
        <v>33</v>
      </c>
      <c r="C55" s="68" t="s">
        <v>37</v>
      </c>
      <c r="D55" s="5" t="s">
        <v>8</v>
      </c>
      <c r="E55" s="29" t="s">
        <v>34</v>
      </c>
      <c r="F55" s="19" t="s">
        <v>2</v>
      </c>
      <c r="G55" s="19">
        <v>100</v>
      </c>
      <c r="H55" s="19">
        <v>100</v>
      </c>
      <c r="I55" s="33">
        <f t="shared" si="5"/>
        <v>100</v>
      </c>
      <c r="J55" s="45">
        <f t="shared" ref="J55:J57" si="6">I55</f>
        <v>100</v>
      </c>
      <c r="K55" s="19" t="s">
        <v>17</v>
      </c>
      <c r="L55" s="27" t="s">
        <v>19</v>
      </c>
      <c r="M55" s="57">
        <f>(J55+J56)/2</f>
        <v>102.8169014084507</v>
      </c>
      <c r="N55" s="66"/>
    </row>
    <row r="56" spans="1:14" ht="27.6" x14ac:dyDescent="0.3">
      <c r="A56" s="60"/>
      <c r="B56" s="70"/>
      <c r="C56" s="69"/>
      <c r="D56" s="17" t="s">
        <v>9</v>
      </c>
      <c r="E56" s="44" t="s">
        <v>35</v>
      </c>
      <c r="F56" s="19" t="s">
        <v>54</v>
      </c>
      <c r="G56" s="19">
        <v>71</v>
      </c>
      <c r="H56" s="106">
        <v>75</v>
      </c>
      <c r="I56" s="33">
        <f t="shared" ref="I56" si="7">H56/G56*100</f>
        <v>105.63380281690141</v>
      </c>
      <c r="J56" s="45">
        <f t="shared" si="6"/>
        <v>105.63380281690141</v>
      </c>
      <c r="K56" s="19" t="s">
        <v>18</v>
      </c>
      <c r="L56" s="27" t="s">
        <v>19</v>
      </c>
      <c r="M56" s="58"/>
      <c r="N56" s="66"/>
    </row>
    <row r="57" spans="1:14" ht="15.75" customHeight="1" x14ac:dyDescent="0.3">
      <c r="A57" s="60"/>
      <c r="B57" s="70"/>
      <c r="C57" s="69"/>
      <c r="D57" s="5" t="s">
        <v>8</v>
      </c>
      <c r="E57" s="29" t="s">
        <v>34</v>
      </c>
      <c r="F57" s="19" t="s">
        <v>2</v>
      </c>
      <c r="G57" s="19">
        <v>100</v>
      </c>
      <c r="H57" s="19">
        <v>100</v>
      </c>
      <c r="I57" s="33">
        <f t="shared" si="5"/>
        <v>100</v>
      </c>
      <c r="J57" s="45">
        <f t="shared" si="6"/>
        <v>100</v>
      </c>
      <c r="K57" s="19" t="s">
        <v>17</v>
      </c>
      <c r="L57" s="27" t="s">
        <v>19</v>
      </c>
      <c r="M57" s="57">
        <f>(J57+J58)/2</f>
        <v>95.454545454545453</v>
      </c>
      <c r="N57" s="66"/>
    </row>
    <row r="58" spans="1:14" x14ac:dyDescent="0.3">
      <c r="A58" s="60"/>
      <c r="B58" s="70"/>
      <c r="C58" s="69"/>
      <c r="D58" s="17" t="s">
        <v>9</v>
      </c>
      <c r="E58" s="29" t="s">
        <v>98</v>
      </c>
      <c r="F58" s="19" t="s">
        <v>54</v>
      </c>
      <c r="G58" s="19">
        <v>11</v>
      </c>
      <c r="H58" s="106">
        <v>10</v>
      </c>
      <c r="I58" s="33">
        <f t="shared" si="5"/>
        <v>90.909090909090907</v>
      </c>
      <c r="J58" s="45">
        <f>I58</f>
        <v>90.909090909090907</v>
      </c>
      <c r="K58" s="19" t="s">
        <v>18</v>
      </c>
      <c r="L58" s="27" t="s">
        <v>19</v>
      </c>
      <c r="M58" s="58"/>
      <c r="N58" s="66"/>
    </row>
    <row r="59" spans="1:14" ht="57.6" x14ac:dyDescent="0.3">
      <c r="A59" s="59" t="s">
        <v>59</v>
      </c>
      <c r="B59" s="61" t="s">
        <v>60</v>
      </c>
      <c r="C59" s="61" t="s">
        <v>37</v>
      </c>
      <c r="D59" s="27" t="s">
        <v>57</v>
      </c>
      <c r="E59" s="27" t="s">
        <v>16</v>
      </c>
      <c r="F59" s="5" t="s">
        <v>2</v>
      </c>
      <c r="G59" s="5">
        <v>100</v>
      </c>
      <c r="H59" s="5">
        <v>100</v>
      </c>
      <c r="I59" s="33">
        <f t="shared" si="5"/>
        <v>100</v>
      </c>
      <c r="J59" s="64">
        <f>(I59+I60)/2</f>
        <v>100</v>
      </c>
      <c r="K59" s="27" t="s">
        <v>17</v>
      </c>
      <c r="L59" s="27" t="s">
        <v>58</v>
      </c>
      <c r="M59" s="66">
        <f>(J59+J61)/2</f>
        <v>97.337278106508876</v>
      </c>
      <c r="N59" s="66"/>
    </row>
    <row r="60" spans="1:14" ht="41.25" customHeight="1" x14ac:dyDescent="0.3">
      <c r="A60" s="60"/>
      <c r="B60" s="62"/>
      <c r="C60" s="62"/>
      <c r="D60" s="27" t="s">
        <v>57</v>
      </c>
      <c r="E60" s="20" t="s">
        <v>20</v>
      </c>
      <c r="F60" s="6" t="s">
        <v>2</v>
      </c>
      <c r="G60" s="6">
        <v>100</v>
      </c>
      <c r="H60" s="6">
        <v>100</v>
      </c>
      <c r="I60" s="33">
        <f t="shared" si="5"/>
        <v>100</v>
      </c>
      <c r="J60" s="65"/>
      <c r="K60" s="27" t="s">
        <v>17</v>
      </c>
      <c r="L60" s="27" t="s">
        <v>22</v>
      </c>
      <c r="M60" s="66"/>
      <c r="N60" s="66"/>
    </row>
    <row r="61" spans="1:14" ht="53.25" customHeight="1" x14ac:dyDescent="0.3">
      <c r="A61" s="60"/>
      <c r="B61" s="62"/>
      <c r="C61" s="62"/>
      <c r="D61" s="27" t="s">
        <v>55</v>
      </c>
      <c r="E61" s="27" t="s">
        <v>56</v>
      </c>
      <c r="F61" s="5" t="s">
        <v>43</v>
      </c>
      <c r="G61" s="25">
        <v>169</v>
      </c>
      <c r="H61" s="25">
        <v>151</v>
      </c>
      <c r="I61" s="33">
        <f t="shared" si="5"/>
        <v>89.349112426035504</v>
      </c>
      <c r="J61" s="67">
        <f>(I61+I62)/2</f>
        <v>94.674556213017752</v>
      </c>
      <c r="K61" s="27" t="s">
        <v>18</v>
      </c>
      <c r="L61" s="27" t="s">
        <v>58</v>
      </c>
      <c r="M61" s="66"/>
      <c r="N61" s="66"/>
    </row>
    <row r="62" spans="1:14" ht="63" customHeight="1" x14ac:dyDescent="0.3">
      <c r="A62" s="60"/>
      <c r="B62" s="63"/>
      <c r="C62" s="63"/>
      <c r="D62" s="27" t="s">
        <v>55</v>
      </c>
      <c r="E62" s="27" t="s">
        <v>62</v>
      </c>
      <c r="F62" s="5" t="s">
        <v>61</v>
      </c>
      <c r="G62" s="5">
        <v>10</v>
      </c>
      <c r="H62" s="5">
        <v>10</v>
      </c>
      <c r="I62" s="33">
        <f t="shared" si="5"/>
        <v>100</v>
      </c>
      <c r="J62" s="67"/>
      <c r="K62" s="22" t="s">
        <v>17</v>
      </c>
      <c r="L62" s="23" t="s">
        <v>30</v>
      </c>
      <c r="M62" s="66"/>
      <c r="N62" s="66"/>
    </row>
    <row r="63" spans="1:14" ht="43.2" x14ac:dyDescent="0.3">
      <c r="A63" s="91" t="s">
        <v>97</v>
      </c>
      <c r="B63" s="79" t="s">
        <v>88</v>
      </c>
      <c r="C63" s="62" t="s">
        <v>89</v>
      </c>
      <c r="D63" s="5" t="s">
        <v>8</v>
      </c>
      <c r="E63" s="50" t="s">
        <v>90</v>
      </c>
      <c r="F63" s="5" t="s">
        <v>2</v>
      </c>
      <c r="G63" s="5">
        <v>59</v>
      </c>
      <c r="H63" s="25">
        <v>57</v>
      </c>
      <c r="I63" s="49">
        <f>H63/G63*100</f>
        <v>96.610169491525426</v>
      </c>
      <c r="J63" s="64">
        <f>(I63+I64)/2</f>
        <v>98.305084745762713</v>
      </c>
      <c r="K63" s="27" t="s">
        <v>17</v>
      </c>
      <c r="L63" s="51" t="s">
        <v>91</v>
      </c>
      <c r="M63" s="64">
        <f>(J63+J65)/2</f>
        <v>95.819209039548014</v>
      </c>
      <c r="N63" s="66"/>
    </row>
    <row r="64" spans="1:14" ht="57.6" x14ac:dyDescent="0.3">
      <c r="A64" s="92"/>
      <c r="B64" s="74"/>
      <c r="C64" s="62"/>
      <c r="D64" s="5" t="s">
        <v>8</v>
      </c>
      <c r="E64" s="27" t="s">
        <v>31</v>
      </c>
      <c r="F64" s="5" t="s">
        <v>2</v>
      </c>
      <c r="G64" s="5">
        <v>90</v>
      </c>
      <c r="H64" s="25">
        <v>90</v>
      </c>
      <c r="I64" s="52">
        <v>100</v>
      </c>
      <c r="J64" s="94"/>
      <c r="K64" s="27" t="s">
        <v>17</v>
      </c>
      <c r="L64" s="51" t="s">
        <v>92</v>
      </c>
      <c r="M64" s="65"/>
      <c r="N64" s="66"/>
    </row>
    <row r="65" spans="1:14" ht="28.8" x14ac:dyDescent="0.3">
      <c r="A65" s="92"/>
      <c r="B65" s="74"/>
      <c r="C65" s="62"/>
      <c r="D65" s="27" t="s">
        <v>55</v>
      </c>
      <c r="E65" s="5" t="s">
        <v>43</v>
      </c>
      <c r="F65" s="53" t="s">
        <v>93</v>
      </c>
      <c r="G65" s="5">
        <v>75</v>
      </c>
      <c r="H65" s="25">
        <v>70</v>
      </c>
      <c r="I65" s="54">
        <f>H65/G65*100</f>
        <v>93.333333333333329</v>
      </c>
      <c r="J65" s="95">
        <f>(I65+I66)/2</f>
        <v>93.333333333333329</v>
      </c>
      <c r="K65" s="27" t="s">
        <v>18</v>
      </c>
      <c r="L65" s="51" t="s">
        <v>91</v>
      </c>
      <c r="M65" s="65"/>
      <c r="N65" s="66"/>
    </row>
    <row r="66" spans="1:14" x14ac:dyDescent="0.3">
      <c r="A66" s="92"/>
      <c r="B66" s="93"/>
      <c r="C66" s="63"/>
      <c r="D66" s="27" t="s">
        <v>55</v>
      </c>
      <c r="E66" s="5" t="s">
        <v>94</v>
      </c>
      <c r="F66" s="53" t="s">
        <v>95</v>
      </c>
      <c r="G66" s="5">
        <v>1575</v>
      </c>
      <c r="H66" s="25">
        <v>1470</v>
      </c>
      <c r="I66" s="54">
        <f>H66/G66*100</f>
        <v>93.333333333333329</v>
      </c>
      <c r="J66" s="96"/>
      <c r="K66" s="27" t="s">
        <v>86</v>
      </c>
      <c r="L66" s="51" t="s">
        <v>96</v>
      </c>
      <c r="M66" s="94"/>
      <c r="N66" s="66"/>
    </row>
  </sheetData>
  <autoFilter ref="A12:N64"/>
  <mergeCells count="63">
    <mergeCell ref="N13:N66"/>
    <mergeCell ref="M34:M37"/>
    <mergeCell ref="A63:A66"/>
    <mergeCell ref="B63:B66"/>
    <mergeCell ref="C63:C66"/>
    <mergeCell ref="J63:J64"/>
    <mergeCell ref="M63:M66"/>
    <mergeCell ref="J65:J66"/>
    <mergeCell ref="M13:M17"/>
    <mergeCell ref="A13:A23"/>
    <mergeCell ref="B13:B17"/>
    <mergeCell ref="C13:C17"/>
    <mergeCell ref="B18:B23"/>
    <mergeCell ref="C18:C23"/>
    <mergeCell ref="J18:J22"/>
    <mergeCell ref="M18:M23"/>
    <mergeCell ref="E8:J10"/>
    <mergeCell ref="A26:A33"/>
    <mergeCell ref="J26:J28"/>
    <mergeCell ref="J30:J32"/>
    <mergeCell ref="J38:J41"/>
    <mergeCell ref="B24:B25"/>
    <mergeCell ref="C24:C25"/>
    <mergeCell ref="A24:A25"/>
    <mergeCell ref="J13:J16"/>
    <mergeCell ref="B34:B37"/>
    <mergeCell ref="C34:C37"/>
    <mergeCell ref="J34:J36"/>
    <mergeCell ref="J48:J51"/>
    <mergeCell ref="J43:J46"/>
    <mergeCell ref="A38:A47"/>
    <mergeCell ref="C26:C29"/>
    <mergeCell ref="B26:B29"/>
    <mergeCell ref="C30:C33"/>
    <mergeCell ref="B30:B33"/>
    <mergeCell ref="C38:C42"/>
    <mergeCell ref="B38:B42"/>
    <mergeCell ref="C43:C47"/>
    <mergeCell ref="B43:B47"/>
    <mergeCell ref="C55:C58"/>
    <mergeCell ref="B55:B58"/>
    <mergeCell ref="A48:A52"/>
    <mergeCell ref="B48:B52"/>
    <mergeCell ref="C48:C52"/>
    <mergeCell ref="A53:A54"/>
    <mergeCell ref="B53:B54"/>
    <mergeCell ref="C53:C54"/>
    <mergeCell ref="M24:M25"/>
    <mergeCell ref="M55:M56"/>
    <mergeCell ref="M57:M58"/>
    <mergeCell ref="A59:A62"/>
    <mergeCell ref="B59:B62"/>
    <mergeCell ref="C59:C62"/>
    <mergeCell ref="J59:J60"/>
    <mergeCell ref="M59:M62"/>
    <mergeCell ref="J61:J62"/>
    <mergeCell ref="M26:M29"/>
    <mergeCell ref="M30:M33"/>
    <mergeCell ref="M38:M42"/>
    <mergeCell ref="M43:M47"/>
    <mergeCell ref="A55:A58"/>
    <mergeCell ref="M48:M52"/>
    <mergeCell ref="M53:M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Березовская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2023-01-20T08:24:56Z</dcterms:modified>
</cp:coreProperties>
</file>